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-60" windowWidth="19440" windowHeight="13170" activeTab="1"/>
  </bookViews>
  <sheets>
    <sheet name="прил 3" sheetId="22" r:id="rId1"/>
    <sheet name="прил 4" sheetId="23" r:id="rId2"/>
  </sheets>
  <definedNames>
    <definedName name="_xlnm.Print_Titles" localSheetId="1">'прил 4'!$8:$8</definedName>
    <definedName name="_xlnm.Print_Area" localSheetId="0">'прил 3'!$A$1:$Q$15</definedName>
    <definedName name="_xlnm.Print_Area" localSheetId="1">'прил 4'!$A$1:$K$18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23"/>
  <c r="E16"/>
  <c r="M11" i="22" l="1"/>
  <c r="N11"/>
  <c r="O11"/>
  <c r="P11"/>
  <c r="Q11"/>
  <c r="L11"/>
  <c r="H12"/>
  <c r="H11" s="1"/>
  <c r="H10" s="1"/>
  <c r="J18" i="23"/>
  <c r="I18"/>
  <c r="H18"/>
  <c r="G18"/>
  <c r="F18"/>
  <c r="E18"/>
  <c r="D18"/>
  <c r="J16"/>
  <c r="I16"/>
  <c r="H16"/>
  <c r="G16"/>
  <c r="F16"/>
  <c r="D16"/>
  <c r="J15"/>
  <c r="I15"/>
  <c r="H15"/>
  <c r="G15"/>
  <c r="F15"/>
  <c r="E15"/>
  <c r="D15"/>
  <c r="R13" i="22"/>
  <c r="R12" l="1"/>
  <c r="G17" i="23"/>
  <c r="F17"/>
  <c r="I17" l="1"/>
  <c r="J13"/>
  <c r="I13"/>
  <c r="J11"/>
  <c r="I11"/>
  <c r="J10"/>
  <c r="I10"/>
  <c r="D10"/>
  <c r="E10"/>
  <c r="F10"/>
  <c r="G10"/>
  <c r="H10"/>
  <c r="D11"/>
  <c r="E11"/>
  <c r="F11"/>
  <c r="G11"/>
  <c r="H11"/>
  <c r="D13"/>
  <c r="E13"/>
  <c r="F13"/>
  <c r="G13"/>
  <c r="H13"/>
  <c r="D12" l="1"/>
  <c r="H17" l="1"/>
  <c r="M10" i="22"/>
  <c r="E12" i="23"/>
  <c r="D14"/>
  <c r="D9"/>
  <c r="L10" i="22" l="1"/>
  <c r="O10"/>
  <c r="E14" i="23"/>
  <c r="E9"/>
  <c r="F12"/>
  <c r="F14"/>
  <c r="Q10" i="22" l="1"/>
  <c r="J17" i="23"/>
  <c r="P10" i="22"/>
  <c r="N10"/>
  <c r="G12" i="23"/>
  <c r="F9"/>
  <c r="R10" i="22" l="1"/>
  <c r="H12" i="23"/>
  <c r="G9"/>
  <c r="G14"/>
  <c r="I12" l="1"/>
  <c r="I14"/>
  <c r="H14"/>
  <c r="H9"/>
  <c r="J12" l="1"/>
  <c r="L12" s="1"/>
  <c r="J14"/>
  <c r="I9"/>
  <c r="J9" l="1"/>
  <c r="L9" s="1"/>
</calcChain>
</file>

<file path=xl/sharedStrings.xml><?xml version="1.0" encoding="utf-8"?>
<sst xmlns="http://schemas.openxmlformats.org/spreadsheetml/2006/main" count="102" uniqueCount="57">
  <si>
    <t>Муниципальная программа</t>
  </si>
  <si>
    <t>ответственный исполнитель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</si>
  <si>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</si>
  <si>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</si>
  <si>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</si>
  <si>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</si>
  <si>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</si>
  <si>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</si>
  <si>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</si>
  <si>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всего, в том числе:</t>
  </si>
  <si>
    <t>Финансовое обеспечение реализации муниципальной программы</t>
  </si>
  <si>
    <t>Статус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</si>
  <si>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</si>
  <si>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х</t>
  </si>
  <si>
    <t>Основное мероприятие</t>
  </si>
  <si>
    <t>2024 год</t>
  </si>
  <si>
    <t>2025 год</t>
  </si>
  <si>
    <t>2026 год</t>
  </si>
  <si>
    <t>2027 год</t>
  </si>
  <si>
    <t>2028 год</t>
  </si>
  <si>
    <t>Мероприятия по предупреждению и ликвидации последствий чрезвычайных ситуаций природного и техногенного характера</t>
  </si>
  <si>
    <t>иные источники</t>
  </si>
  <si>
    <t xml:space="preserve">средства бюджет муниципального образования </t>
  </si>
  <si>
    <t xml:space="preserve">средства, поступающие в бюджет из бюджета Республики Карелия </t>
  </si>
  <si>
    <t xml:space="preserve">средства поступающие в бюджет из федерального бюджета </t>
  </si>
  <si>
    <t>всего</t>
  </si>
  <si>
    <t>Всего</t>
  </si>
  <si>
    <t>Оценка расходов
(тыс. руб.), по годам</t>
  </si>
  <si>
    <t>Источник ресурсного обеспечения</t>
  </si>
  <si>
    <t>Наименование муниципальной программы, подпрограммы,ведомственной программы, основного мероприятия, мероприятия</t>
  </si>
  <si>
    <t>2029 год</t>
  </si>
  <si>
    <t>2030 год</t>
  </si>
  <si>
    <t>".</t>
  </si>
  <si>
    <t>Органиция мероприятий по предупреждению и ликвидации последствий чрезвычайных ситуаций природного и техногенного характера</t>
  </si>
  <si>
    <t>08 0 00 00000</t>
  </si>
  <si>
    <t>08 0 01 00000</t>
  </si>
  <si>
    <t>08 0 01 74040</t>
  </si>
  <si>
    <t>Организация мероприятий по предупреждению и ликвидации последствий чрезвычайных ситуаций природного и техногенного характера</t>
  </si>
  <si>
    <t>Основное мероприятие1</t>
  </si>
  <si>
    <t>Приобретение автономных дымовых пожарных извещателей в квартирах и жилых домах, в которых проживают многодетные семьи</t>
  </si>
  <si>
    <t>08 0 01 74041</t>
  </si>
  <si>
    <t>Мероприятие 1.1</t>
  </si>
  <si>
    <t>Мероприятие 1.2</t>
  </si>
  <si>
    <t>Финансовое обеспечение и прогнозная (справочная) оценка расходов   муниципальной программы</t>
  </si>
  <si>
    <t xml:space="preserve"> «Защита населения и территорий Беломорского муниципального округа Республики Карелия от чрезвычайных ситуаций, обеспечение пожарной безопасности и безопасности людей на водных объектах на 2024-2030 годы»</t>
  </si>
  <si>
    <r>
      <t xml:space="preserve">Расходы бюджета </t>
    </r>
    <r>
      <rPr>
        <sz val="11"/>
        <rFont val="Times New Roman"/>
        <family val="1"/>
        <charset val="204"/>
      </rPr>
      <t xml:space="preserve"> (тыс. руб.),  по годам</t>
    </r>
  </si>
  <si>
    <t>Приложение  4</t>
  </si>
  <si>
    <t>Защита населения и территорий Беломорского муниципального округа Республики Карелия  от чрезвычайных ситуаций, обеспечение пожарной безопасности и безопасности людей на водных объектах на 2024-2030 годы</t>
  </si>
  <si>
    <t>Защита населения и территорий Беломорского муниципального округа Республики Карелия от чрезвычайных ситуаций, обеспечение пожарной безопасности и безопасности людей на водных объектах на 2024-2030 годы</t>
  </si>
  <si>
    <t>Мероприятие 1.3</t>
  </si>
  <si>
    <t>Мероприятие 1.4</t>
  </si>
  <si>
    <t>Субсидия на поддержку местных инициатив граждан, проживающих в муниципальных образованиях</t>
  </si>
  <si>
    <t>Софинансирование мероприятий на поддержку местных инициатив граждан, проживающих в муниципальных образованиях</t>
  </si>
  <si>
    <t>8 0 01 43140</t>
  </si>
  <si>
    <t>8 0 01 S3142</t>
  </si>
  <si>
    <t>Приложение 3</t>
  </si>
  <si>
    <t>к муниципальной программе  «Защита населения и территорий Беломорского муниципального округа Республики Карелия от чрезвычайных ситуаций, обеспечение пожарной безопасности и безопасности людей на водных объектах на 2024-2030 годы»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</si>
</sst>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vertical="top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Border="1" applyAlignment="1">
      <alignment vertical="top"/>
    </xf>
    <xf numFmtId="0" fontId="4" fillId="0" borderId="1" xfId="0" applyFont="1" applyFill="1" applyBorder="1" applyAlignment="1">
      <alignment horizontal="center" vertical="center"/>
    </xf>
    <xf numFmtId="0" fontId="1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/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164" fontId="3" fillId="0" borderId="0" xfId="0" applyNumberFormat="1" applyFont="1" applyFill="1"/>
    <xf numFmtId="0" fontId="5" fillId="0" borderId="0" xfId="0" applyFont="1" applyFill="1" applyAlignment="1">
      <alignment horizontal="center" vertical="distributed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 vertical="top"/>
    </xf>
    <xf numFmtId="164" fontId="3" fillId="0" borderId="0" xfId="0" applyNumberFormat="1" applyFont="1" applyFill="1" applyBorder="1" applyAlignment="1">
      <alignment vertical="top"/>
    </xf>
    <xf numFmtId="0" fontId="1" fillId="2" borderId="0" xfId="0" applyFont="1" applyFill="1" applyAlignment="1"/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center" wrapText="1"/>
    </xf>
    <xf numFmtId="164" fontId="3" fillId="2" borderId="6" xfId="0" applyNumberFormat="1" applyFont="1" applyFill="1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distributed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7"/>
  <sheetViews>
    <sheetView view="pageBreakPreview" zoomScaleSheetLayoutView="100" workbookViewId="0">
      <selection activeCell="L2" sqref="L2:Q2"/>
    </sheetView>
  </sheetViews>
  <sheetFormatPr defaultColWidth="7.5703125" defaultRowHeight="12.75"/>
  <cols>
    <col min="1" max="1" width="15" style="4" customWidth="1"/>
    <col min="2" max="2" width="32.85546875" style="4" customWidth="1"/>
    <col min="3" max="3" width="18.5703125" style="4" customWidth="1"/>
    <col min="4" max="4" width="6.28515625" style="4" bestFit="1" customWidth="1"/>
    <col min="5" max="5" width="5.28515625" style="4" customWidth="1"/>
    <col min="6" max="6" width="13.28515625" style="4" customWidth="1"/>
    <col min="7" max="7" width="4.7109375" style="4" customWidth="1"/>
    <col min="8" max="8" width="10.140625" style="4" customWidth="1"/>
    <col min="9" max="9" width="5" style="4" customWidth="1"/>
    <col min="10" max="10" width="10.85546875" style="9" hidden="1" customWidth="1"/>
    <col min="11" max="11" width="10.7109375" style="4" hidden="1" customWidth="1"/>
    <col min="12" max="12" width="13" style="4" customWidth="1"/>
    <col min="13" max="13" width="12.42578125" style="4" customWidth="1"/>
    <col min="14" max="14" width="12.85546875" style="4" customWidth="1"/>
    <col min="15" max="15" width="12" style="4" customWidth="1"/>
    <col min="16" max="16" width="12.140625" style="4" customWidth="1"/>
    <col min="17" max="17" width="14.140625" style="4" customWidth="1"/>
    <col min="18" max="18" width="12.140625" style="4" customWidth="1"/>
    <col min="19" max="16384" width="7.5703125" style="1"/>
  </cols>
  <sheetData>
    <row r="1" spans="1:27" s="9" customFormat="1" ht="18.75" customHeight="1">
      <c r="G1" s="39"/>
      <c r="H1" s="52" t="s">
        <v>55</v>
      </c>
      <c r="I1" s="52"/>
      <c r="J1" s="52"/>
      <c r="K1" s="52"/>
      <c r="L1" s="52"/>
      <c r="M1" s="52"/>
      <c r="N1" s="52"/>
      <c r="O1" s="52"/>
      <c r="P1" s="52"/>
      <c r="Q1" s="52"/>
    </row>
    <row r="2" spans="1:27" s="9" customFormat="1" ht="49.5" customHeight="1">
      <c r="G2" s="19"/>
      <c r="I2" s="19"/>
      <c r="J2" s="48"/>
      <c r="K2" s="48"/>
      <c r="L2" s="60" t="s">
        <v>56</v>
      </c>
      <c r="M2" s="60"/>
      <c r="N2" s="60"/>
      <c r="O2" s="60"/>
      <c r="P2" s="60"/>
      <c r="Q2" s="60"/>
    </row>
    <row r="3" spans="1:27" s="2" customFormat="1" ht="19.5" customHeight="1">
      <c r="A3" s="5"/>
      <c r="B3" s="5"/>
      <c r="C3" s="12"/>
      <c r="D3" s="12"/>
      <c r="E3" s="12"/>
      <c r="F3" s="12"/>
      <c r="G3" s="12"/>
      <c r="H3" s="14"/>
      <c r="I3" s="14"/>
      <c r="J3" s="14"/>
      <c r="K3" s="14"/>
      <c r="L3" s="15"/>
      <c r="M3" s="22"/>
      <c r="N3" s="22"/>
      <c r="O3" s="22"/>
      <c r="P3" s="22"/>
      <c r="Q3" s="22"/>
      <c r="R3" s="6"/>
    </row>
    <row r="4" spans="1:27" s="2" customFormat="1" ht="24.75" customHeight="1">
      <c r="A4" s="55" t="s">
        <v>10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6"/>
    </row>
    <row r="5" spans="1:27" s="2" customFormat="1" ht="46.5" customHeight="1">
      <c r="A5" s="54" t="s">
        <v>44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6"/>
      <c r="T5" s="48"/>
      <c r="U5" s="48"/>
      <c r="V5" s="48"/>
      <c r="W5" s="48"/>
      <c r="X5" s="48"/>
      <c r="Y5" s="48"/>
      <c r="Z5" s="48"/>
      <c r="AA5" s="48"/>
    </row>
    <row r="6" spans="1:27" s="2" customFormat="1" ht="51" customHeight="1">
      <c r="A6" s="53" t="s">
        <v>11</v>
      </c>
      <c r="B6" s="53" t="s">
        <v>12</v>
      </c>
      <c r="C6" s="53" t="s">
        <v>8</v>
      </c>
      <c r="D6" s="53" t="s">
        <v>7</v>
      </c>
      <c r="E6" s="53"/>
      <c r="F6" s="53"/>
      <c r="G6" s="53"/>
      <c r="H6" s="53" t="s">
        <v>45</v>
      </c>
      <c r="I6" s="53"/>
      <c r="J6" s="53"/>
      <c r="K6" s="53"/>
      <c r="L6" s="53"/>
      <c r="M6" s="53"/>
      <c r="N6" s="53"/>
      <c r="O6" s="53"/>
      <c r="P6" s="53"/>
      <c r="Q6" s="53"/>
      <c r="R6" s="6"/>
    </row>
    <row r="7" spans="1:27" s="2" customFormat="1" ht="44.25" customHeight="1">
      <c r="A7" s="56"/>
      <c r="B7" s="53"/>
      <c r="C7" s="53"/>
      <c r="D7" s="10" t="s">
        <v>6</v>
      </c>
      <c r="E7" s="10" t="s">
        <v>5</v>
      </c>
      <c r="F7" s="10" t="s">
        <v>4</v>
      </c>
      <c r="G7" s="10" t="s">
        <v>3</v>
      </c>
      <c r="H7" s="57" t="s">
        <v>15</v>
      </c>
      <c r="I7" s="58"/>
      <c r="J7" s="58"/>
      <c r="K7" s="59"/>
      <c r="L7" s="17" t="s">
        <v>16</v>
      </c>
      <c r="M7" s="23" t="s">
        <v>17</v>
      </c>
      <c r="N7" s="23" t="s">
        <v>18</v>
      </c>
      <c r="O7" s="23" t="s">
        <v>19</v>
      </c>
      <c r="P7" s="23" t="s">
        <v>30</v>
      </c>
      <c r="Q7" s="23" t="s">
        <v>31</v>
      </c>
      <c r="R7" s="6"/>
    </row>
    <row r="8" spans="1:27" s="2" customFormat="1" ht="10.5" customHeight="1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62">
        <v>8</v>
      </c>
      <c r="I8" s="58"/>
      <c r="J8" s="58"/>
      <c r="K8" s="59"/>
      <c r="L8" s="8">
        <v>9</v>
      </c>
      <c r="M8" s="8">
        <v>10</v>
      </c>
      <c r="N8" s="11">
        <v>11</v>
      </c>
      <c r="O8" s="11">
        <v>12</v>
      </c>
      <c r="P8" s="11">
        <v>13</v>
      </c>
      <c r="Q8" s="11">
        <v>14</v>
      </c>
      <c r="R8" s="6"/>
    </row>
    <row r="9" spans="1:27" s="3" customFormat="1" ht="15" customHeight="1">
      <c r="A9" s="61" t="s">
        <v>0</v>
      </c>
      <c r="B9" s="53" t="s">
        <v>47</v>
      </c>
      <c r="C9" s="27" t="s">
        <v>9</v>
      </c>
      <c r="D9" s="28" t="s">
        <v>13</v>
      </c>
      <c r="E9" s="28" t="s">
        <v>13</v>
      </c>
      <c r="F9" s="28" t="s">
        <v>13</v>
      </c>
      <c r="G9" s="28" t="s">
        <v>13</v>
      </c>
      <c r="H9" s="28" t="s">
        <v>13</v>
      </c>
      <c r="I9" s="28" t="s">
        <v>13</v>
      </c>
      <c r="J9" s="28" t="s">
        <v>13</v>
      </c>
      <c r="K9" s="28" t="s">
        <v>13</v>
      </c>
      <c r="L9" s="28" t="s">
        <v>13</v>
      </c>
      <c r="M9" s="28" t="s">
        <v>13</v>
      </c>
      <c r="N9" s="28" t="s">
        <v>13</v>
      </c>
      <c r="O9" s="28" t="s">
        <v>13</v>
      </c>
      <c r="P9" s="28" t="s">
        <v>13</v>
      </c>
      <c r="Q9" s="28" t="s">
        <v>13</v>
      </c>
      <c r="R9" s="38"/>
    </row>
    <row r="10" spans="1:27" s="3" customFormat="1" ht="121.5" customHeight="1">
      <c r="A10" s="61"/>
      <c r="B10" s="53"/>
      <c r="C10" s="27" t="s">
        <v>2</v>
      </c>
      <c r="D10" s="28" t="s">
        <v>13</v>
      </c>
      <c r="E10" s="28" t="s">
        <v>13</v>
      </c>
      <c r="F10" s="30" t="s">
        <v>34</v>
      </c>
      <c r="G10" s="28" t="s">
        <v>13</v>
      </c>
      <c r="H10" s="49">
        <f>H11</f>
        <v>1777.9</v>
      </c>
      <c r="I10" s="50"/>
      <c r="J10" s="50"/>
      <c r="K10" s="51"/>
      <c r="L10" s="46">
        <f t="shared" ref="L10:Q10" si="0">L11</f>
        <v>6350.9</v>
      </c>
      <c r="M10" s="46">
        <f t="shared" si="0"/>
        <v>2560</v>
      </c>
      <c r="N10" s="46">
        <f t="shared" si="0"/>
        <v>3000</v>
      </c>
      <c r="O10" s="46">
        <f t="shared" si="0"/>
        <v>5060</v>
      </c>
      <c r="P10" s="46">
        <f t="shared" si="0"/>
        <v>5060</v>
      </c>
      <c r="Q10" s="46">
        <f t="shared" si="0"/>
        <v>5060</v>
      </c>
      <c r="R10" s="38">
        <f>H10+L10+M10+N10+O10+P10+Q10</f>
        <v>28868.799999999999</v>
      </c>
    </row>
    <row r="11" spans="1:27" s="3" customFormat="1" ht="79.5" customHeight="1">
      <c r="A11" s="43" t="s">
        <v>38</v>
      </c>
      <c r="B11" s="34" t="s">
        <v>33</v>
      </c>
      <c r="C11" s="27" t="s">
        <v>1</v>
      </c>
      <c r="D11" s="28" t="s">
        <v>13</v>
      </c>
      <c r="E11" s="28" t="s">
        <v>13</v>
      </c>
      <c r="F11" s="30" t="s">
        <v>35</v>
      </c>
      <c r="G11" s="28">
        <v>244</v>
      </c>
      <c r="H11" s="49">
        <f>H12+H13</f>
        <v>1777.9</v>
      </c>
      <c r="I11" s="50"/>
      <c r="J11" s="50"/>
      <c r="K11" s="51"/>
      <c r="L11" s="46">
        <f>SUM(L12:L15)</f>
        <v>6350.9</v>
      </c>
      <c r="M11" s="46">
        <f t="shared" ref="M11:Q11" si="1">SUM(M12:M15)</f>
        <v>2560</v>
      </c>
      <c r="N11" s="46">
        <f t="shared" si="1"/>
        <v>3000</v>
      </c>
      <c r="O11" s="46">
        <f t="shared" si="1"/>
        <v>5060</v>
      </c>
      <c r="P11" s="46">
        <f t="shared" si="1"/>
        <v>5060</v>
      </c>
      <c r="Q11" s="46">
        <f t="shared" si="1"/>
        <v>5060</v>
      </c>
      <c r="R11" s="7"/>
    </row>
    <row r="12" spans="1:27" s="3" customFormat="1" ht="79.5" customHeight="1">
      <c r="A12" s="44" t="s">
        <v>41</v>
      </c>
      <c r="B12" s="44" t="s">
        <v>20</v>
      </c>
      <c r="C12" s="27" t="s">
        <v>1</v>
      </c>
      <c r="D12" s="28" t="s">
        <v>13</v>
      </c>
      <c r="E12" s="28" t="s">
        <v>13</v>
      </c>
      <c r="F12" s="30" t="s">
        <v>36</v>
      </c>
      <c r="G12" s="28">
        <v>244</v>
      </c>
      <c r="H12" s="49">
        <f>1707.9+50</f>
        <v>1757.9</v>
      </c>
      <c r="I12" s="50"/>
      <c r="J12" s="50"/>
      <c r="K12" s="51"/>
      <c r="L12" s="46">
        <v>4205.8999999999996</v>
      </c>
      <c r="M12" s="46">
        <v>2560</v>
      </c>
      <c r="N12" s="46">
        <v>3000</v>
      </c>
      <c r="O12" s="46">
        <v>5060</v>
      </c>
      <c r="P12" s="46">
        <v>5060</v>
      </c>
      <c r="Q12" s="46">
        <v>5060</v>
      </c>
      <c r="R12" s="38">
        <f>H12+L12+M12+N12+O12+P12+Q12</f>
        <v>26703.8</v>
      </c>
    </row>
    <row r="13" spans="1:27" s="3" customFormat="1" ht="78.75" customHeight="1">
      <c r="A13" s="44" t="s">
        <v>42</v>
      </c>
      <c r="B13" s="45" t="s">
        <v>39</v>
      </c>
      <c r="C13" s="27" t="s">
        <v>1</v>
      </c>
      <c r="D13" s="28" t="s">
        <v>13</v>
      </c>
      <c r="E13" s="28" t="s">
        <v>13</v>
      </c>
      <c r="F13" s="30" t="s">
        <v>40</v>
      </c>
      <c r="G13" s="28">
        <v>244</v>
      </c>
      <c r="H13" s="49">
        <v>20</v>
      </c>
      <c r="I13" s="50"/>
      <c r="J13" s="50"/>
      <c r="K13" s="51"/>
      <c r="L13" s="46">
        <v>0</v>
      </c>
      <c r="M13" s="46">
        <v>0</v>
      </c>
      <c r="N13" s="46">
        <v>0</v>
      </c>
      <c r="O13" s="46">
        <v>0</v>
      </c>
      <c r="P13" s="46">
        <v>0</v>
      </c>
      <c r="Q13" s="46">
        <v>0</v>
      </c>
      <c r="R13" s="38">
        <f>H13+L13+M13+N13+O13+P13+Q13</f>
        <v>20</v>
      </c>
    </row>
    <row r="14" spans="1:27" ht="80.25" customHeight="1">
      <c r="A14" s="47" t="s">
        <v>49</v>
      </c>
      <c r="B14" s="47" t="s">
        <v>51</v>
      </c>
      <c r="C14" s="27" t="s">
        <v>1</v>
      </c>
      <c r="D14" s="28" t="s">
        <v>13</v>
      </c>
      <c r="E14" s="28" t="s">
        <v>13</v>
      </c>
      <c r="F14" s="30" t="s">
        <v>53</v>
      </c>
      <c r="G14" s="28">
        <v>244</v>
      </c>
      <c r="H14" s="49">
        <v>0</v>
      </c>
      <c r="I14" s="50"/>
      <c r="J14" s="50"/>
      <c r="K14" s="51"/>
      <c r="L14" s="46">
        <v>1819</v>
      </c>
      <c r="M14" s="46">
        <v>0</v>
      </c>
      <c r="N14" s="46">
        <v>0</v>
      </c>
      <c r="O14" s="46">
        <v>0</v>
      </c>
      <c r="P14" s="46">
        <v>0</v>
      </c>
      <c r="Q14" s="46">
        <v>0</v>
      </c>
    </row>
    <row r="15" spans="1:27" ht="80.25" customHeight="1">
      <c r="A15" s="47" t="s">
        <v>50</v>
      </c>
      <c r="B15" s="47" t="s">
        <v>52</v>
      </c>
      <c r="C15" s="27" t="s">
        <v>1</v>
      </c>
      <c r="D15" s="28" t="s">
        <v>13</v>
      </c>
      <c r="E15" s="28" t="s">
        <v>13</v>
      </c>
      <c r="F15" s="30" t="s">
        <v>54</v>
      </c>
      <c r="G15" s="28">
        <v>244</v>
      </c>
      <c r="H15" s="49">
        <v>0</v>
      </c>
      <c r="I15" s="50"/>
      <c r="J15" s="50"/>
      <c r="K15" s="51"/>
      <c r="L15" s="46">
        <v>326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</row>
    <row r="16" spans="1:27">
      <c r="A16" s="25"/>
    </row>
    <row r="17" spans="1:1">
      <c r="A17" s="25"/>
    </row>
  </sheetData>
  <mergeCells count="19">
    <mergeCell ref="H10:K10"/>
    <mergeCell ref="H11:K11"/>
    <mergeCell ref="H12:K12"/>
    <mergeCell ref="L2:Q2"/>
    <mergeCell ref="H14:K14"/>
    <mergeCell ref="H15:K15"/>
    <mergeCell ref="H1:Q1"/>
    <mergeCell ref="H6:Q6"/>
    <mergeCell ref="A5:Q5"/>
    <mergeCell ref="A4:Q4"/>
    <mergeCell ref="A6:A7"/>
    <mergeCell ref="H7:K7"/>
    <mergeCell ref="A9:A10"/>
    <mergeCell ref="B9:B10"/>
    <mergeCell ref="B6:B7"/>
    <mergeCell ref="C6:C7"/>
    <mergeCell ref="D6:G6"/>
    <mergeCell ref="H13:K13"/>
    <mergeCell ref="H8:K8"/>
  </mergeCells>
  <pageMargins left="0.78740157480314965" right="0.39370078740157483" top="0.78740157480314965" bottom="0.31496062992125984" header="0.59055118110236227" footer="0.39370078740157483"/>
  <pageSetup paperSize="9" scale="6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8"/>
  <sheetViews>
    <sheetView tabSelected="1" view="pageBreakPreview" zoomScaleSheetLayoutView="100" workbookViewId="0">
      <selection activeCell="L2" sqref="L2"/>
    </sheetView>
  </sheetViews>
  <sheetFormatPr defaultColWidth="7.5703125" defaultRowHeight="15.75"/>
  <cols>
    <col min="1" max="1" width="17.42578125" style="5" customWidth="1"/>
    <col min="2" max="2" width="26" style="5" customWidth="1"/>
    <col min="3" max="3" width="38.5703125" style="5" customWidth="1"/>
    <col min="4" max="4" width="9.42578125" style="5" customWidth="1"/>
    <col min="5" max="6" width="10.85546875" style="5" customWidth="1"/>
    <col min="7" max="7" width="10.28515625" style="24" customWidth="1"/>
    <col min="8" max="8" width="9.42578125" style="24" customWidth="1"/>
    <col min="9" max="9" width="10.28515625" style="24" customWidth="1"/>
    <col min="10" max="10" width="9.42578125" style="24" customWidth="1"/>
    <col min="11" max="11" width="2" style="24" customWidth="1"/>
    <col min="12" max="12" width="18.7109375" style="5" customWidth="1"/>
    <col min="13" max="13" width="14.5703125" style="13" customWidth="1"/>
    <col min="14" max="16384" width="7.5703125" style="13"/>
  </cols>
  <sheetData>
    <row r="1" spans="1:17" ht="14.25" customHeight="1">
      <c r="C1" s="19"/>
      <c r="D1" s="12"/>
      <c r="E1" s="12"/>
      <c r="F1" s="1"/>
      <c r="G1" s="19"/>
      <c r="H1" s="19"/>
      <c r="I1" s="63" t="s">
        <v>46</v>
      </c>
      <c r="J1" s="63"/>
      <c r="K1" s="40"/>
    </row>
    <row r="2" spans="1:17" ht="54" customHeight="1">
      <c r="D2" s="60" t="s">
        <v>56</v>
      </c>
      <c r="E2" s="60"/>
      <c r="F2" s="60"/>
      <c r="G2" s="60"/>
      <c r="H2" s="60"/>
      <c r="I2" s="60"/>
      <c r="J2" s="60"/>
      <c r="K2" s="12"/>
      <c r="L2" s="48"/>
      <c r="M2" s="48"/>
      <c r="N2" s="48"/>
      <c r="O2" s="48"/>
      <c r="P2" s="48"/>
      <c r="Q2" s="48"/>
    </row>
    <row r="3" spans="1:17" ht="21.75" customHeight="1">
      <c r="D3" s="18"/>
      <c r="E3" s="18"/>
      <c r="F3" s="18"/>
      <c r="G3" s="18"/>
      <c r="H3" s="18"/>
      <c r="I3" s="18"/>
      <c r="J3" s="18"/>
      <c r="K3" s="18"/>
    </row>
    <row r="4" spans="1:17" ht="27" customHeight="1">
      <c r="A4" s="66" t="s">
        <v>43</v>
      </c>
      <c r="B4" s="66"/>
      <c r="C4" s="66"/>
      <c r="D4" s="66"/>
      <c r="E4" s="66"/>
      <c r="F4" s="66"/>
      <c r="G4" s="66"/>
      <c r="H4" s="66"/>
      <c r="I4" s="66"/>
      <c r="J4" s="66"/>
      <c r="K4" s="32"/>
    </row>
    <row r="5" spans="1:17" ht="49.5" customHeight="1">
      <c r="A5" s="67" t="s">
        <v>44</v>
      </c>
      <c r="B5" s="67"/>
      <c r="C5" s="67"/>
      <c r="D5" s="67"/>
      <c r="E5" s="67"/>
      <c r="F5" s="67"/>
      <c r="G5" s="67"/>
      <c r="H5" s="67"/>
      <c r="I5" s="67"/>
      <c r="J5" s="67"/>
      <c r="K5" s="33"/>
      <c r="L5" s="20"/>
      <c r="M5" s="20"/>
    </row>
    <row r="6" spans="1:17" ht="33" customHeight="1">
      <c r="A6" s="64" t="s">
        <v>11</v>
      </c>
      <c r="B6" s="64" t="s">
        <v>29</v>
      </c>
      <c r="C6" s="64" t="s">
        <v>28</v>
      </c>
      <c r="D6" s="68" t="s">
        <v>27</v>
      </c>
      <c r="E6" s="69"/>
      <c r="F6" s="69"/>
      <c r="G6" s="69"/>
      <c r="H6" s="69"/>
      <c r="I6" s="69"/>
      <c r="J6" s="70"/>
      <c r="K6" s="35"/>
    </row>
    <row r="7" spans="1:17" ht="45" customHeight="1">
      <c r="A7" s="65"/>
      <c r="B7" s="74"/>
      <c r="C7" s="65"/>
      <c r="D7" s="16" t="s">
        <v>15</v>
      </c>
      <c r="E7" s="16" t="s">
        <v>16</v>
      </c>
      <c r="F7" s="21" t="s">
        <v>17</v>
      </c>
      <c r="G7" s="21" t="s">
        <v>18</v>
      </c>
      <c r="H7" s="21" t="s">
        <v>19</v>
      </c>
      <c r="I7" s="21" t="s">
        <v>30</v>
      </c>
      <c r="J7" s="21" t="s">
        <v>31</v>
      </c>
      <c r="K7" s="35"/>
    </row>
    <row r="8" spans="1:17" ht="11.25" customHeight="1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36"/>
    </row>
    <row r="9" spans="1:17" s="2" customFormat="1" ht="18.75" customHeight="1">
      <c r="A9" s="71" t="s">
        <v>0</v>
      </c>
      <c r="B9" s="71" t="s">
        <v>48</v>
      </c>
      <c r="C9" s="26" t="s">
        <v>26</v>
      </c>
      <c r="D9" s="29">
        <f t="shared" ref="D9:J9" si="0">SUM(D10:D13)</f>
        <v>1777.9</v>
      </c>
      <c r="E9" s="29">
        <f t="shared" si="0"/>
        <v>6350.9</v>
      </c>
      <c r="F9" s="29">
        <f t="shared" si="0"/>
        <v>2560</v>
      </c>
      <c r="G9" s="29">
        <f t="shared" si="0"/>
        <v>3000</v>
      </c>
      <c r="H9" s="29">
        <f t="shared" si="0"/>
        <v>5060</v>
      </c>
      <c r="I9" s="29">
        <f t="shared" si="0"/>
        <v>5060</v>
      </c>
      <c r="J9" s="29">
        <f t="shared" si="0"/>
        <v>5060</v>
      </c>
      <c r="K9" s="37"/>
      <c r="L9" s="31">
        <f>SUM(D9:J9)</f>
        <v>28868.799999999999</v>
      </c>
    </row>
    <row r="10" spans="1:17" s="2" customFormat="1" ht="30" customHeight="1">
      <c r="A10" s="72"/>
      <c r="B10" s="72"/>
      <c r="C10" s="26" t="s">
        <v>24</v>
      </c>
      <c r="D10" s="29">
        <f t="shared" ref="D10:H10" si="1">D15</f>
        <v>0</v>
      </c>
      <c r="E10" s="29">
        <f t="shared" si="1"/>
        <v>0</v>
      </c>
      <c r="F10" s="29">
        <f t="shared" si="1"/>
        <v>0</v>
      </c>
      <c r="G10" s="29">
        <f t="shared" si="1"/>
        <v>0</v>
      </c>
      <c r="H10" s="29">
        <f t="shared" si="1"/>
        <v>0</v>
      </c>
      <c r="I10" s="29">
        <f t="shared" ref="I10:J10" si="2">I15</f>
        <v>0</v>
      </c>
      <c r="J10" s="29">
        <f t="shared" si="2"/>
        <v>0</v>
      </c>
      <c r="K10" s="37"/>
      <c r="L10" s="6"/>
    </row>
    <row r="11" spans="1:17" s="2" customFormat="1" ht="30" customHeight="1">
      <c r="A11" s="72"/>
      <c r="B11" s="72"/>
      <c r="C11" s="26" t="s">
        <v>23</v>
      </c>
      <c r="D11" s="29">
        <f t="shared" ref="D11:H12" si="3">D16</f>
        <v>0</v>
      </c>
      <c r="E11" s="29">
        <f t="shared" si="3"/>
        <v>1819</v>
      </c>
      <c r="F11" s="29">
        <f t="shared" si="3"/>
        <v>0</v>
      </c>
      <c r="G11" s="29">
        <f t="shared" si="3"/>
        <v>0</v>
      </c>
      <c r="H11" s="29">
        <f t="shared" si="3"/>
        <v>0</v>
      </c>
      <c r="I11" s="29">
        <f t="shared" ref="I11:J11" si="4">I16</f>
        <v>0</v>
      </c>
      <c r="J11" s="29">
        <f t="shared" si="4"/>
        <v>0</v>
      </c>
      <c r="K11" s="37"/>
      <c r="L11" s="6"/>
    </row>
    <row r="12" spans="1:17" s="2" customFormat="1" ht="30" customHeight="1">
      <c r="A12" s="72"/>
      <c r="B12" s="72"/>
      <c r="C12" s="26" t="s">
        <v>22</v>
      </c>
      <c r="D12" s="29">
        <f t="shared" si="3"/>
        <v>1777.9</v>
      </c>
      <c r="E12" s="29">
        <f t="shared" si="3"/>
        <v>4531.8999999999996</v>
      </c>
      <c r="F12" s="29">
        <f t="shared" si="3"/>
        <v>2560</v>
      </c>
      <c r="G12" s="29">
        <f t="shared" si="3"/>
        <v>3000</v>
      </c>
      <c r="H12" s="29">
        <f t="shared" si="3"/>
        <v>5060</v>
      </c>
      <c r="I12" s="29">
        <f t="shared" ref="I12:J12" si="5">I17</f>
        <v>5060</v>
      </c>
      <c r="J12" s="29">
        <f t="shared" si="5"/>
        <v>5060</v>
      </c>
      <c r="K12" s="37"/>
      <c r="L12" s="31">
        <f>D12+E12+F12+G12+H12+I12+J12</f>
        <v>27049.8</v>
      </c>
      <c r="M12" s="42"/>
    </row>
    <row r="13" spans="1:17" s="2" customFormat="1" ht="43.5" customHeight="1">
      <c r="A13" s="73"/>
      <c r="B13" s="73"/>
      <c r="C13" s="26" t="s">
        <v>21</v>
      </c>
      <c r="D13" s="29">
        <f>D18</f>
        <v>0</v>
      </c>
      <c r="E13" s="29">
        <f>E18</f>
        <v>0</v>
      </c>
      <c r="F13" s="29">
        <f>F18</f>
        <v>0</v>
      </c>
      <c r="G13" s="29">
        <f>G18</f>
        <v>0</v>
      </c>
      <c r="H13" s="29">
        <f>H18</f>
        <v>0</v>
      </c>
      <c r="I13" s="29">
        <f t="shared" ref="I13:J13" si="6">I18</f>
        <v>0</v>
      </c>
      <c r="J13" s="29">
        <f t="shared" si="6"/>
        <v>0</v>
      </c>
      <c r="K13" s="37"/>
      <c r="L13" s="6"/>
    </row>
    <row r="14" spans="1:17" s="2" customFormat="1" ht="18.75" customHeight="1">
      <c r="A14" s="71" t="s">
        <v>14</v>
      </c>
      <c r="B14" s="71" t="s">
        <v>37</v>
      </c>
      <c r="C14" s="26" t="s">
        <v>25</v>
      </c>
      <c r="D14" s="29">
        <f t="shared" ref="D14:J14" si="7">SUM(D15:D18)</f>
        <v>1777.9</v>
      </c>
      <c r="E14" s="29">
        <f t="shared" si="7"/>
        <v>6350.9</v>
      </c>
      <c r="F14" s="29">
        <f t="shared" si="7"/>
        <v>2560</v>
      </c>
      <c r="G14" s="29">
        <f t="shared" si="7"/>
        <v>3000</v>
      </c>
      <c r="H14" s="29">
        <f t="shared" si="7"/>
        <v>5060</v>
      </c>
      <c r="I14" s="29">
        <f t="shared" si="7"/>
        <v>5060</v>
      </c>
      <c r="J14" s="29">
        <f t="shared" si="7"/>
        <v>5060</v>
      </c>
      <c r="K14" s="37"/>
      <c r="L14" s="6"/>
    </row>
    <row r="15" spans="1:17" s="2" customFormat="1" ht="30.75" customHeight="1">
      <c r="A15" s="72"/>
      <c r="B15" s="72"/>
      <c r="C15" s="26" t="s">
        <v>24</v>
      </c>
      <c r="D15" s="29">
        <f t="shared" ref="D15:J15" si="8">D20</f>
        <v>0</v>
      </c>
      <c r="E15" s="29">
        <f t="shared" si="8"/>
        <v>0</v>
      </c>
      <c r="F15" s="29">
        <f t="shared" si="8"/>
        <v>0</v>
      </c>
      <c r="G15" s="29">
        <f t="shared" si="8"/>
        <v>0</v>
      </c>
      <c r="H15" s="29">
        <f t="shared" si="8"/>
        <v>0</v>
      </c>
      <c r="I15" s="29">
        <f t="shared" si="8"/>
        <v>0</v>
      </c>
      <c r="J15" s="29">
        <f t="shared" si="8"/>
        <v>0</v>
      </c>
      <c r="K15" s="41"/>
      <c r="L15" s="6"/>
    </row>
    <row r="16" spans="1:17" s="2" customFormat="1" ht="30.75" customHeight="1">
      <c r="A16" s="72"/>
      <c r="B16" s="72"/>
      <c r="C16" s="26" t="s">
        <v>23</v>
      </c>
      <c r="D16" s="29">
        <f t="shared" ref="D16:J18" si="9">D21</f>
        <v>0</v>
      </c>
      <c r="E16" s="29">
        <f>SUM('прил 3'!L14)</f>
        <v>1819</v>
      </c>
      <c r="F16" s="29">
        <f t="shared" si="9"/>
        <v>0</v>
      </c>
      <c r="G16" s="29">
        <f t="shared" si="9"/>
        <v>0</v>
      </c>
      <c r="H16" s="29">
        <f t="shared" si="9"/>
        <v>0</v>
      </c>
      <c r="I16" s="29">
        <f t="shared" si="9"/>
        <v>0</v>
      </c>
      <c r="J16" s="29">
        <f t="shared" si="9"/>
        <v>0</v>
      </c>
      <c r="K16" s="41"/>
      <c r="L16" s="6"/>
    </row>
    <row r="17" spans="1:12" s="2" customFormat="1" ht="30.75" customHeight="1">
      <c r="A17" s="72"/>
      <c r="B17" s="72"/>
      <c r="C17" s="26" t="s">
        <v>22</v>
      </c>
      <c r="D17" s="29">
        <v>1777.9</v>
      </c>
      <c r="E17" s="29">
        <f>SUM('прил 3'!L12+'прил 3'!L15)</f>
        <v>4531.8999999999996</v>
      </c>
      <c r="F17" s="29">
        <f>'прил 3'!M11</f>
        <v>2560</v>
      </c>
      <c r="G17" s="29">
        <f>'прил 3'!N11</f>
        <v>3000</v>
      </c>
      <c r="H17" s="29">
        <f>'прил 3'!O11</f>
        <v>5060</v>
      </c>
      <c r="I17" s="29">
        <f>'прил 3'!P11</f>
        <v>5060</v>
      </c>
      <c r="J17" s="29">
        <f>'прил 3'!Q11</f>
        <v>5060</v>
      </c>
      <c r="K17" s="37"/>
      <c r="L17" s="6"/>
    </row>
    <row r="18" spans="1:12" s="2" customFormat="1" ht="18" customHeight="1">
      <c r="A18" s="73"/>
      <c r="B18" s="73"/>
      <c r="C18" s="26" t="s">
        <v>21</v>
      </c>
      <c r="D18" s="29">
        <f t="shared" si="9"/>
        <v>0</v>
      </c>
      <c r="E18" s="29">
        <f t="shared" si="9"/>
        <v>0</v>
      </c>
      <c r="F18" s="29">
        <f t="shared" si="9"/>
        <v>0</v>
      </c>
      <c r="G18" s="29">
        <f t="shared" si="9"/>
        <v>0</v>
      </c>
      <c r="H18" s="29">
        <f t="shared" si="9"/>
        <v>0</v>
      </c>
      <c r="I18" s="29">
        <f t="shared" si="9"/>
        <v>0</v>
      </c>
      <c r="J18" s="29">
        <f t="shared" si="9"/>
        <v>0</v>
      </c>
      <c r="K18" s="41" t="s">
        <v>32</v>
      </c>
      <c r="L18" s="6"/>
    </row>
  </sheetData>
  <mergeCells count="12">
    <mergeCell ref="A14:A18"/>
    <mergeCell ref="B14:B18"/>
    <mergeCell ref="A6:A7"/>
    <mergeCell ref="B9:B13"/>
    <mergeCell ref="A9:A13"/>
    <mergeCell ref="B6:B7"/>
    <mergeCell ref="I1:J1"/>
    <mergeCell ref="C6:C7"/>
    <mergeCell ref="A4:J4"/>
    <mergeCell ref="A5:J5"/>
    <mergeCell ref="D6:J6"/>
    <mergeCell ref="D2:J2"/>
  </mergeCells>
  <pageMargins left="0.78740157480314965" right="0.19685039370078741" top="0.78740157480314965" bottom="0.19685039370078741" header="0" footer="0"/>
  <pageSetup paperSize="9" scale="74" firstPageNumber="28" orientation="landscape" cellComments="asDisplayed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3</vt:lpstr>
      <vt:lpstr>прил 4</vt:lpstr>
      <vt:lpstr>'прил 4'!Заголовки_для_печати</vt:lpstr>
      <vt:lpstr>'прил 3'!Область_печати</vt:lpstr>
      <vt:lpstr>'прил 4'!Область_печати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Жукова</cp:lastModifiedBy>
  <cp:lastPrinted>2025-03-03T14:29:01Z</cp:lastPrinted>
  <dcterms:created xsi:type="dcterms:W3CDTF">2011-03-10T11:24:53Z</dcterms:created>
  <dcterms:modified xsi:type="dcterms:W3CDTF">2026-01-30T07:54:56Z</dcterms:modified>
</cp:coreProperties>
</file>